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附件1新增麻醉类医疗服务价格项目 " sheetId="8" r:id="rId1"/>
  </sheets>
  <definedNames>
    <definedName name="_xlnm.Print_Titles" localSheetId="0">'附件1新增麻醉类医疗服务价格项目 '!$4:$4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<sst xmlns="http://schemas.openxmlformats.org/spreadsheetml/2006/main" count="151" uniqueCount="97">
  <si>
    <t>附件1</t>
  </si>
  <si>
    <t>新增麻醉类医疗服务价格项目</t>
  </si>
  <si>
    <r>
      <rPr>
        <sz val="10"/>
        <rFont val="宋体"/>
        <charset val="134"/>
      </rPr>
      <t>使用说明：</t>
    </r>
    <r>
      <rPr>
        <sz val="10"/>
        <rFont val="Times New Roman"/>
        <charset val="134"/>
      </rPr>
      <t xml:space="preserve">
1.</t>
    </r>
    <r>
      <rPr>
        <sz val="10"/>
        <rFont val="宋体"/>
        <charset val="134"/>
      </rPr>
      <t>本指南以麻醉及镇痛为重点，按照麻醉及镇痛方式设立价格项目。根据《深化医疗服务价格改革试点方案》（医保发〔</t>
    </r>
    <r>
      <rPr>
        <sz val="10"/>
        <rFont val="Times New Roman"/>
        <charset val="134"/>
      </rPr>
      <t>2021</t>
    </r>
    <r>
      <rPr>
        <sz val="10"/>
        <rFont val="宋体"/>
        <charset val="134"/>
      </rPr>
      <t>〕</t>
    </r>
    <r>
      <rPr>
        <sz val="10"/>
        <rFont val="Times New Roman"/>
        <charset val="134"/>
      </rPr>
      <t>41</t>
    </r>
    <r>
      <rPr>
        <sz val="10"/>
        <rFont val="宋体"/>
        <charset val="134"/>
      </rPr>
      <t>号）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厘清价格项目与临床诊疗技术规范、医疗机构成本要素、不同应用场和收费标准等的政策边界。分类整合现行价格项目，实现价格项目与操作步骤、诊疗部位等技术细节脱钩，增强现行价格项目对医疗技术和医疗活动改良创新的兼容性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要求，各类麻醉及镇痛类项目在操作层面存在差异，但在价格项目和定价水平层面具备合并同类项的条件，立项指南对目前常用的麻醉及镇痛类项目进行了合并。地方医保部门制定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麻醉及镇痛类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医疗服务项目价格时，要充分体现技术劳务价值，使收费水平覆盖绝大部分麻醉及镇痛类项目，使整合前后的麻醉及镇痛类项目收费水平大体相当；医疗服务的政府指导价为最高限价，下浮不限；同时，医疗机构、医务人员实施治疗过程中有关创新改良，采取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现有项目兼容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的方式简化处理，无需申报新增医疗服务价格项目，直接按照对应的整合项目执行即可。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本指南所称的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价格构成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，指项目价格应涵盖的各类资源消耗，用于确定计价单元的边界，是各级医疗保障部门制定调整项目价格考虑的测算因子，不应作为临床技术标准理解，不是实际操作方式、路径、步骤、程序的强制性要求，价格构成中包含，但个别临床实践中非必要、未发生的，无需强制要求公立医疗机构减计费用。所列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设备投入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包括但不限于操作设备、器具及固定资产投入。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本指南所称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加收项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，指同一项目以不同方式提供或在不同场景应用时，确有必要制定差异化收费标准而细分的一类子项，包括在原项目价格基础上增加或减少收费的情况，具体的加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减收标准（加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减收率或加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减收金额）由各地依权限制定；实际应用中，同时涉及多个加收项的，以项目单价为基础计算相应的加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减收水平后，据实收费。加收项两位编码第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位相同的，视为同一序列，同一序列加收项不得同时收取；不同序列的加收项，例如</t>
    </r>
    <r>
      <rPr>
        <sz val="10"/>
        <rFont val="Times New Roman"/>
        <charset val="134"/>
      </rPr>
      <t>“01</t>
    </r>
    <r>
      <rPr>
        <sz val="10"/>
        <rFont val="宋体"/>
        <charset val="134"/>
      </rPr>
      <t>儿童加收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和</t>
    </r>
    <r>
      <rPr>
        <sz val="10"/>
        <rFont val="Times New Roman"/>
        <charset val="134"/>
      </rPr>
      <t>“11</t>
    </r>
    <r>
      <rPr>
        <sz val="10"/>
        <rFont val="宋体"/>
        <charset val="134"/>
      </rPr>
      <t>危重患者加收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可以同时收取。</t>
    </r>
    <r>
      <rPr>
        <sz val="10"/>
        <rFont val="Times New Roman"/>
        <charset val="134"/>
      </rPr>
      <t xml:space="preserve">
4.</t>
    </r>
    <r>
      <rPr>
        <sz val="10"/>
        <rFont val="宋体"/>
        <charset val="134"/>
      </rPr>
      <t>本指南所称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扩展项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，指同一项目下以不同方式提供或在不同场景应用时，只扩展价格项目适用范围、不额外加价的一类子项，子项的价格按主项目执行。</t>
    </r>
    <r>
      <rPr>
        <sz val="10"/>
        <rFont val="Times New Roman"/>
        <charset val="134"/>
      </rPr>
      <t xml:space="preserve">
5.</t>
    </r>
    <r>
      <rPr>
        <sz val="10"/>
        <rFont val="宋体"/>
        <charset val="134"/>
      </rPr>
      <t>本指南所称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基本物质资源消耗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，指原则上限于不应或不必要与医疗服务项目分割的易耗品，包括但不限于各类消毒用品、储存用品、清洁用品、个人防护用品、标签、垃圾处理用品、治疗巾（单）、棉球、棉签、纱布（垫）、治疗护理盘（包）、普通注射器、护（尿）垫、备皮工具、面罩、喉罩、钠石灰、二氧化碳测压管、可复用操作器具、软件（版权、开发、购买）成本等。基本物质资源消耗成本计入项目价格，不另行收费。除基本物质资源消耗以外的其他耗材，按照实际采购价格零差率销售。</t>
    </r>
    <r>
      <rPr>
        <sz val="10"/>
        <rFont val="Times New Roman"/>
        <charset val="134"/>
      </rPr>
      <t xml:space="preserve">
6.</t>
    </r>
    <r>
      <rPr>
        <sz val="10"/>
        <rFont val="宋体"/>
        <charset val="134"/>
      </rPr>
      <t>本指南中的各类麻醉项目价格构成中包含术中各类监测成本，不得与其他监测项目同时计费。</t>
    </r>
    <r>
      <rPr>
        <sz val="10"/>
        <rFont val="Times New Roman"/>
        <charset val="134"/>
      </rPr>
      <t xml:space="preserve">
7.</t>
    </r>
    <r>
      <rPr>
        <sz val="10"/>
        <rFont val="宋体"/>
        <charset val="134"/>
      </rPr>
      <t>本指南中涉及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包括</t>
    </r>
    <r>
      <rPr>
        <sz val="10"/>
        <rFont val="Times New Roman"/>
        <charset val="134"/>
      </rPr>
      <t>……”“……</t>
    </r>
    <r>
      <rPr>
        <sz val="10"/>
        <rFont val="宋体"/>
        <charset val="134"/>
      </rPr>
      <t>等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的，属于开放型表述，所指对象不仅局限于表述中列明的事项，也包括未列明的同类事项。</t>
    </r>
    <r>
      <rPr>
        <sz val="10"/>
        <rFont val="Times New Roman"/>
        <charset val="134"/>
      </rPr>
      <t xml:space="preserve">
</t>
    </r>
    <r>
      <rPr>
        <sz val="10"/>
        <color theme="1" tint="0.15"/>
        <rFont val="Times New Roman"/>
        <charset val="134"/>
      </rPr>
      <t>8.</t>
    </r>
    <r>
      <rPr>
        <sz val="10"/>
        <color theme="1" tint="0.15"/>
        <rFont val="宋体"/>
        <charset val="134"/>
      </rPr>
      <t>计费时间以麻醉开始至麻醉结束（含麻醉恢复室复苏阶段）。</t>
    </r>
    <r>
      <rPr>
        <sz val="10"/>
        <rFont val="Times New Roman"/>
        <charset val="134"/>
      </rPr>
      <t xml:space="preserve">
9.</t>
    </r>
    <r>
      <rPr>
        <sz val="10"/>
        <rFont val="宋体"/>
        <charset val="134"/>
      </rPr>
      <t>本指南所称的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危重患者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指：</t>
    </r>
    <r>
      <rPr>
        <sz val="10"/>
        <rFont val="Times New Roman"/>
        <charset val="134"/>
      </rPr>
      <t>ASA</t>
    </r>
    <r>
      <rPr>
        <sz val="10"/>
        <rFont val="宋体"/>
        <charset val="134"/>
      </rPr>
      <t>分级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级。</t>
    </r>
    <r>
      <rPr>
        <sz val="10"/>
        <rFont val="Times New Roman"/>
        <charset val="134"/>
      </rPr>
      <t xml:space="preserve">
10.</t>
    </r>
    <r>
      <rPr>
        <sz val="10"/>
        <rFont val="宋体"/>
        <charset val="134"/>
      </rPr>
      <t>本指南所称的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儿童</t>
    </r>
    <r>
      <rPr>
        <sz val="10"/>
        <rFont val="Times New Roman"/>
        <charset val="134"/>
      </rPr>
      <t xml:space="preserve"> ”</t>
    </r>
    <r>
      <rPr>
        <sz val="10"/>
        <rFont val="宋体"/>
        <charset val="134"/>
      </rPr>
      <t>，指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周岁及以下。周岁的计算方法以法律的相关规定为准。</t>
    </r>
  </si>
  <si>
    <t>序号</t>
  </si>
  <si>
    <t>项目编码</t>
  </si>
  <si>
    <t>项目名称</t>
  </si>
  <si>
    <t>服务产出</t>
  </si>
  <si>
    <t>价格构成</t>
  </si>
  <si>
    <t>计价单元</t>
  </si>
  <si>
    <t>指导价格（省）</t>
  </si>
  <si>
    <t>指导价格（市）</t>
  </si>
  <si>
    <t>指导价格（县）</t>
  </si>
  <si>
    <t>指导价格（基层）</t>
  </si>
  <si>
    <t>计价说明</t>
  </si>
  <si>
    <t>医保类别</t>
  </si>
  <si>
    <t>013301000010000</t>
  </si>
  <si>
    <t>局部麻醉费
（局部浸润麻醉）</t>
  </si>
  <si>
    <t>通过对特定部位注射给药，暂时阻断神经传导，达到局部麻醉效果。</t>
  </si>
  <si>
    <t>所定价格涵盖核对信息、配制、定位、消毒、反复穿刺、注射、拔针、按压、监测、观察、处理用物等所需的人力资源和基本物质资源消耗。</t>
  </si>
  <si>
    <t>次</t>
  </si>
  <si>
    <t>一个手术部位按一次麻醉计算。</t>
  </si>
  <si>
    <t>甲类</t>
  </si>
  <si>
    <t>013301000020000</t>
  </si>
  <si>
    <t>局部麻醉费
（局部静脉麻醉）</t>
  </si>
  <si>
    <t>通过对静脉注射给药，暂时阻断神经传导，达到局部麻醉效果。</t>
  </si>
  <si>
    <t>所定价格涵盖核对信息、配制、定位、消毒、穿刺、注射、拔针、按压、监测、观察、处理用物等所需的人力资源和基本物质资源消耗。</t>
  </si>
  <si>
    <t>013301000030000</t>
  </si>
  <si>
    <t>局部麻醉费
（神经阻滞麻醉）</t>
  </si>
  <si>
    <t>通过对特定的外周神经根、神经节、神经干、神经丛或筋膜平面注射药物，暂时阻断神经传导，达到区域性麻醉效果。</t>
  </si>
  <si>
    <t>所定价格涵盖患者准备、定位、消毒、穿刺、注药、监测、观察、记录、处理用物及必要时置管等步骤所需的人力资源和基本物质资源消耗。</t>
  </si>
  <si>
    <t>单次以2小时为基础计费，超过2小时每小时加收100元。</t>
  </si>
  <si>
    <t>013301000030001</t>
  </si>
  <si>
    <t>局部麻醉费（神经阻滞麻醉）
—儿童（加收）</t>
  </si>
  <si>
    <t>丙类</t>
  </si>
  <si>
    <t>013301000030002</t>
  </si>
  <si>
    <t>局部麻醉费（神经阻滞麻醉）
—80周岁及以上患者（加收）</t>
  </si>
  <si>
    <t>013301000040000</t>
  </si>
  <si>
    <t>局部麻醉费（椎管内麻醉）</t>
  </si>
  <si>
    <t>通过将药物注射到椎管内，阻断神经传导，达到麻醉效果。</t>
  </si>
  <si>
    <t>1.单次以2小时为基础计费，超过2小时每小时加收50元。
2.不得与“椎管内置管术”同时收费。</t>
  </si>
  <si>
    <t>013301000040001</t>
  </si>
  <si>
    <t>局部麻醉费（椎管内麻醉）
—儿童（加收）</t>
  </si>
  <si>
    <t>013301000040002</t>
  </si>
  <si>
    <t>局部麻醉费（椎管内麻醉）
—80周岁及以上患者（加收）</t>
  </si>
  <si>
    <t>013301000040011</t>
  </si>
  <si>
    <t>局部麻醉费（椎管内麻醉）
—腰麻硬膜外联合阻滞（加收）</t>
  </si>
  <si>
    <t>013301000050000</t>
  </si>
  <si>
    <t>全身麻醉费（无插管全麻）</t>
  </si>
  <si>
    <t>通过药物注入或吸入气体，作用于中枢神经系统，达到短暂且保留自主呼吸的全身麻醉效果。</t>
  </si>
  <si>
    <t>所定价格涵盖患者准备、消毒、静脉穿刺、注药或吸入、监测、观察、记录、患者复苏、处理用物等步骤所需的人力资源和基本物质资源消耗。</t>
  </si>
  <si>
    <t>013301000050001</t>
  </si>
  <si>
    <t>全身麻醉费（无插管全麻）
—儿童（加收）</t>
  </si>
  <si>
    <t>013301000050002</t>
  </si>
  <si>
    <t>全身麻醉费（无插管全麻）
—80周岁及以上患者（加收）</t>
  </si>
  <si>
    <t>013301000060000</t>
  </si>
  <si>
    <t>全身麻醉费（插管或喉罩）</t>
  </si>
  <si>
    <t>通过将药物（气体）注入或吸入体内，暂时抑制中枢神经系统，以插管或喉罩维持呼吸，达到可逆性神志消失、全身痛觉消失、遗忘、反射抑制的全身麻醉效果。</t>
  </si>
  <si>
    <t>所定价格涵盖设备准备、患者准备、静脉穿刺、注药或吸入、气管插管、机械通气、监测、观察、记录、患者复苏、处理用物等步骤所需的人力资源和基本物质资源消耗。</t>
  </si>
  <si>
    <t>1.单次以2小时为基础计费，超过2小时每小时加收200元。
2.不得与“气管插管术”“特殊方法气管插管术”同时收费。</t>
  </si>
  <si>
    <t>013301000060001</t>
  </si>
  <si>
    <t>全身麻醉费（插管或喉罩）
—儿童（加收）</t>
  </si>
  <si>
    <t>013301000060002</t>
  </si>
  <si>
    <t>全身麻醉费（插管或喉罩）
—80周岁及以上患者（加收）</t>
  </si>
  <si>
    <t>013301000060011</t>
  </si>
  <si>
    <t>全身麻醉费（插管或喉罩）
—危重患者（加收）</t>
  </si>
  <si>
    <t>013301000070000</t>
  </si>
  <si>
    <t>全身麻醉费
（支气管内麻醉）</t>
  </si>
  <si>
    <t>通过将药物（气体）注入或吸入体内，暂时抑制中枢神经系统，支气管插管，单肺通气，达到可逆性神志消失、全身痛觉消失、遗忘、反射抑制的全身麻醉效果。</t>
  </si>
  <si>
    <t>所定价格涵盖设备准备、患者准备、静脉穿刺、注药或吸入、支气管插管或封堵、机械通气、监测、观察、记录、患者复苏、处理用物等步骤所需的人力资源和基本物质资源消耗。</t>
  </si>
  <si>
    <t>013301000070001</t>
  </si>
  <si>
    <t>全身麻醉费（支气管内麻醉）
—儿童（加收）</t>
  </si>
  <si>
    <t>013301000070002</t>
  </si>
  <si>
    <t>全身麻醉费（支气管内麻醉）
—80周岁及以上患者（加收）</t>
  </si>
  <si>
    <t>013301000070011</t>
  </si>
  <si>
    <t>全身麻醉费（支气管内麻醉）
—危重患者（加收）</t>
  </si>
  <si>
    <t>013301000080000</t>
  </si>
  <si>
    <t>全身麻醉费
（深低温停循环麻醉）</t>
  </si>
  <si>
    <t>指通过各类方式，降低患者核心体温，暂停体外循环，进行手术治疗。</t>
  </si>
  <si>
    <t>1.单次以2小时为基础计费，超过2小时每小时加收200元。
2.不得与“气管插管术”“特殊方法气管插管术”同时收费</t>
  </si>
  <si>
    <t>013301000080001</t>
  </si>
  <si>
    <t>全身麻醉费（深低温停循环麻醉）
—儿童（加收）</t>
  </si>
  <si>
    <t>013301000080002</t>
  </si>
  <si>
    <t>全身麻醉费（深低温停循环麻醉）
—80周岁及以上患者（加收）</t>
  </si>
  <si>
    <t>013301000090000</t>
  </si>
  <si>
    <t>麻醉监护下镇静</t>
  </si>
  <si>
    <t>在麻醉监护下通过药物注入使病人处于清醒镇静状态，为有创操作或检查创造条件。</t>
  </si>
  <si>
    <t>所定价格涵盖设备准备、患者准备、注药、监测、观察、记录、处理用物等步骤所需的人力资源和基本物质资源消耗。</t>
  </si>
  <si>
    <t>013301000090001</t>
  </si>
  <si>
    <t>麻醉监护下镇静
—儿童（加收）</t>
  </si>
  <si>
    <t>013301000090002</t>
  </si>
  <si>
    <t>麻醉监护下镇静
—80周岁及以上患者（加收）</t>
  </si>
  <si>
    <t>013301000100000</t>
  </si>
  <si>
    <t>连续镇痛</t>
  </si>
  <si>
    <t>通过储药装置或输注泵进行持续镇痛。</t>
  </si>
  <si>
    <t>所定价格涵盖注药、观察、记录、处理用物等步骤所需的人力资源和基本物质资源消耗。</t>
  </si>
  <si>
    <t>日</t>
  </si>
  <si>
    <t>1.本项目不含穿刺、置管费用。
2.连续镇痛包括但不限于椎管内镇痛、静脉连续镇痛、神经阻滞连续镇痛等。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</si>
</sst>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5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4"/>
      <name val="黑体"/>
      <charset val="134"/>
    </font>
    <font>
      <sz val="20"/>
      <color theme="1"/>
      <name val="黑体"/>
      <charset val="134"/>
    </font>
    <font>
      <sz val="10"/>
      <name val="宋体"/>
      <charset val="134"/>
    </font>
    <font>
      <sz val="10"/>
      <color theme="1"/>
      <name val="黑体"/>
      <charset val="134"/>
    </font>
    <font>
      <sz val="10"/>
      <name val="黑体"/>
      <charset val="134"/>
    </font>
    <font>
      <sz val="10"/>
      <color indexed="8"/>
      <name val="宋体"/>
      <charset val="134"/>
      <scheme val="minor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9"/>
      <name val="Arial"/>
      <charset val="134"/>
    </font>
    <font>
      <sz val="12"/>
      <name val="宋体"/>
      <charset val="134"/>
    </font>
    <font>
      <sz val="11"/>
      <color rgb="FF000000"/>
      <name val="宋体"/>
      <charset val="134"/>
    </font>
    <font>
      <sz val="10"/>
      <name val="Times New Roman"/>
      <charset val="134"/>
    </font>
    <font>
      <sz val="10"/>
      <color theme="1" tint="0.15"/>
      <name val="Times New Roman"/>
      <charset val="134"/>
    </font>
    <font>
      <sz val="10"/>
      <color theme="1" tint="0.15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 applyProtection="0">
      <alignment vertical="center"/>
    </xf>
    <xf numFmtId="0" fontId="28" fillId="0" borderId="0" applyProtection="0">
      <alignment vertical="center"/>
    </xf>
    <xf numFmtId="0" fontId="28" fillId="0" borderId="0" applyProtection="0">
      <alignment vertical="center"/>
    </xf>
    <xf numFmtId="0" fontId="29" fillId="0" borderId="0" applyProtection="0">
      <alignment vertical="center"/>
    </xf>
    <xf numFmtId="0" fontId="30" fillId="0" borderId="0"/>
    <xf numFmtId="0" fontId="4" fillId="0" borderId="0">
      <alignment vertical="top" wrapText="1"/>
    </xf>
    <xf numFmtId="0" fontId="0" fillId="0" borderId="0">
      <alignment vertical="center"/>
    </xf>
    <xf numFmtId="0" fontId="28" fillId="0" borderId="0" applyProtection="0">
      <alignment vertical="center"/>
    </xf>
    <xf numFmtId="0" fontId="28" fillId="0" borderId="0" applyProtection="0">
      <alignment vertical="center"/>
    </xf>
    <xf numFmtId="0" fontId="31" fillId="0" borderId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top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0" xfId="0" applyBorder="1">
      <alignment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新增_2" xfId="49"/>
    <cellStyle name="常规_修订_9" xfId="50"/>
    <cellStyle name="常规_修订_10" xfId="51"/>
    <cellStyle name="常规_修订_7" xfId="52"/>
    <cellStyle name="常规_Sheet2" xfId="53"/>
    <cellStyle name="常规 13" xfId="54"/>
    <cellStyle name="常规 7" xfId="55"/>
    <cellStyle name="常规_新增_1" xfId="56"/>
    <cellStyle name="常规_新增_4" xfId="57"/>
    <cellStyle name="常规 28" xfId="58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41"/>
  <sheetViews>
    <sheetView tabSelected="1" view="pageBreakPreview" zoomScaleNormal="100" topLeftCell="A14" workbookViewId="0">
      <selection activeCell="A3" sqref="A3:L3"/>
    </sheetView>
  </sheetViews>
  <sheetFormatPr defaultColWidth="9.23333333333333" defaultRowHeight="13.5"/>
  <cols>
    <col min="1" max="1" width="4.98333333333333" customWidth="1"/>
    <col min="2" max="2" width="16.5583333333333" customWidth="1"/>
    <col min="3" max="3" width="29.6666666666667" style="2" customWidth="1"/>
    <col min="4" max="4" width="28.4833333333333" customWidth="1"/>
    <col min="5" max="5" width="30.0833333333333" customWidth="1"/>
    <col min="6" max="6" width="4.58333333333333" customWidth="1"/>
    <col min="7" max="7" width="8.56666666666667" customWidth="1"/>
    <col min="8" max="10" width="8.35833333333333" customWidth="1"/>
    <col min="11" max="11" width="24.7583333333333" style="3" customWidth="1"/>
    <col min="12" max="12" width="8.575" style="3" customWidth="1"/>
  </cols>
  <sheetData>
    <row r="1" ht="30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customFormat="1" ht="50" customHeight="1" spans="1:12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customFormat="1" ht="298" customHeight="1" spans="1:12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15"/>
    </row>
    <row r="4" customFormat="1" ht="44" customHeight="1" spans="1:12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8" t="s">
        <v>9</v>
      </c>
      <c r="H4" s="8" t="s">
        <v>10</v>
      </c>
      <c r="I4" s="8" t="s">
        <v>11</v>
      </c>
      <c r="J4" s="8" t="s">
        <v>12</v>
      </c>
      <c r="K4" s="7" t="s">
        <v>13</v>
      </c>
      <c r="L4" s="7" t="s">
        <v>14</v>
      </c>
    </row>
    <row r="5" s="1" customFormat="1" ht="71" customHeight="1" spans="1:12">
      <c r="A5" s="9">
        <v>1</v>
      </c>
      <c r="B5" s="10" t="s">
        <v>15</v>
      </c>
      <c r="C5" s="9" t="s">
        <v>16</v>
      </c>
      <c r="D5" s="11" t="s">
        <v>17</v>
      </c>
      <c r="E5" s="11" t="s">
        <v>18</v>
      </c>
      <c r="F5" s="9" t="s">
        <v>19</v>
      </c>
      <c r="G5" s="9">
        <v>50</v>
      </c>
      <c r="H5" s="9">
        <f t="shared" ref="H5:H7" si="0">G5*0.9</f>
        <v>45</v>
      </c>
      <c r="I5" s="17">
        <v>40</v>
      </c>
      <c r="J5" s="17">
        <f>ROUND(I5*0.8,0)</f>
        <v>32</v>
      </c>
      <c r="K5" s="18" t="s">
        <v>20</v>
      </c>
      <c r="L5" s="19" t="s">
        <v>21</v>
      </c>
    </row>
    <row r="6" s="1" customFormat="1" ht="63" customHeight="1" spans="1:12">
      <c r="A6" s="9">
        <v>2</v>
      </c>
      <c r="B6" s="10" t="s">
        <v>22</v>
      </c>
      <c r="C6" s="9" t="s">
        <v>23</v>
      </c>
      <c r="D6" s="11" t="s">
        <v>24</v>
      </c>
      <c r="E6" s="11" t="s">
        <v>25</v>
      </c>
      <c r="F6" s="9" t="s">
        <v>19</v>
      </c>
      <c r="G6" s="9">
        <v>220</v>
      </c>
      <c r="H6" s="9">
        <f t="shared" si="0"/>
        <v>198</v>
      </c>
      <c r="I6" s="9">
        <f>ROUND(H6*0.9,0)</f>
        <v>178</v>
      </c>
      <c r="J6" s="9">
        <f t="shared" ref="J6:J10" si="1">ROUND(I6*0.8,0)</f>
        <v>142</v>
      </c>
      <c r="K6" s="18" t="s">
        <v>20</v>
      </c>
      <c r="L6" s="19" t="s">
        <v>21</v>
      </c>
    </row>
    <row r="7" customFormat="1" ht="79" customHeight="1" spans="1:12">
      <c r="A7" s="9">
        <v>3</v>
      </c>
      <c r="B7" s="10" t="s">
        <v>26</v>
      </c>
      <c r="C7" s="9" t="s">
        <v>27</v>
      </c>
      <c r="D7" s="11" t="s">
        <v>28</v>
      </c>
      <c r="E7" s="11" t="s">
        <v>29</v>
      </c>
      <c r="F7" s="9" t="s">
        <v>19</v>
      </c>
      <c r="G7" s="9">
        <v>350</v>
      </c>
      <c r="H7" s="9">
        <f t="shared" si="0"/>
        <v>315</v>
      </c>
      <c r="I7" s="9">
        <v>280</v>
      </c>
      <c r="J7" s="9">
        <f t="shared" si="1"/>
        <v>224</v>
      </c>
      <c r="K7" s="18" t="s">
        <v>30</v>
      </c>
      <c r="L7" s="19" t="s">
        <v>21</v>
      </c>
    </row>
    <row r="8" customFormat="1" ht="34" customHeight="1" spans="1:12">
      <c r="A8" s="9"/>
      <c r="B8" s="10" t="s">
        <v>31</v>
      </c>
      <c r="C8" s="9" t="s">
        <v>32</v>
      </c>
      <c r="D8" s="11"/>
      <c r="E8" s="11"/>
      <c r="F8" s="9" t="s">
        <v>19</v>
      </c>
      <c r="G8" s="9">
        <f>G7*0.3</f>
        <v>105</v>
      </c>
      <c r="H8" s="9">
        <v>95</v>
      </c>
      <c r="I8" s="9">
        <f>ROUND(I7*0.3,0)</f>
        <v>84</v>
      </c>
      <c r="J8" s="9">
        <f>ROUND(J7*0.3,0)</f>
        <v>67</v>
      </c>
      <c r="K8" s="18"/>
      <c r="L8" s="19" t="s">
        <v>33</v>
      </c>
    </row>
    <row r="9" customFormat="1" ht="34" customHeight="1" spans="1:12">
      <c r="A9" s="9"/>
      <c r="B9" s="10" t="s">
        <v>34</v>
      </c>
      <c r="C9" s="9" t="s">
        <v>35</v>
      </c>
      <c r="D9" s="11"/>
      <c r="E9" s="11"/>
      <c r="F9" s="9" t="s">
        <v>19</v>
      </c>
      <c r="G9" s="9">
        <v>105</v>
      </c>
      <c r="H9" s="9">
        <v>95</v>
      </c>
      <c r="I9" s="9">
        <f>I8</f>
        <v>84</v>
      </c>
      <c r="J9" s="9">
        <f>J8</f>
        <v>67</v>
      </c>
      <c r="K9" s="18"/>
      <c r="L9" s="19" t="s">
        <v>33</v>
      </c>
    </row>
    <row r="10" customFormat="1" ht="79" customHeight="1" spans="1:12">
      <c r="A10" s="9">
        <v>4</v>
      </c>
      <c r="B10" s="10" t="s">
        <v>36</v>
      </c>
      <c r="C10" s="12" t="s">
        <v>37</v>
      </c>
      <c r="D10" s="11" t="s">
        <v>38</v>
      </c>
      <c r="E10" s="11" t="s">
        <v>29</v>
      </c>
      <c r="F10" s="9" t="s">
        <v>19</v>
      </c>
      <c r="G10" s="9">
        <v>598</v>
      </c>
      <c r="H10" s="13">
        <f>ROUND(G10*0.9,0)</f>
        <v>538</v>
      </c>
      <c r="I10" s="13">
        <f>ROUND(H10*0.9,0)</f>
        <v>484</v>
      </c>
      <c r="J10" s="13">
        <f t="shared" si="1"/>
        <v>387</v>
      </c>
      <c r="K10" s="18" t="s">
        <v>39</v>
      </c>
      <c r="L10" s="19" t="s">
        <v>21</v>
      </c>
    </row>
    <row r="11" customFormat="1" ht="42" customHeight="1" spans="1:12">
      <c r="A11" s="9"/>
      <c r="B11" s="10" t="s">
        <v>40</v>
      </c>
      <c r="C11" s="12" t="s">
        <v>41</v>
      </c>
      <c r="D11" s="11"/>
      <c r="E11" s="11"/>
      <c r="F11" s="9" t="s">
        <v>19</v>
      </c>
      <c r="G11" s="13">
        <f>G10*0.3</f>
        <v>179.4</v>
      </c>
      <c r="H11" s="13">
        <f>H10*0.3</f>
        <v>161.4</v>
      </c>
      <c r="I11" s="13">
        <f>ROUND(I10*0.3,0)</f>
        <v>145</v>
      </c>
      <c r="J11" s="13">
        <f>ROUND(J10*0.3,0)</f>
        <v>116</v>
      </c>
      <c r="K11" s="18"/>
      <c r="L11" s="19" t="s">
        <v>33</v>
      </c>
    </row>
    <row r="12" customFormat="1" ht="42" customHeight="1" spans="1:12">
      <c r="A12" s="9"/>
      <c r="B12" s="10" t="s">
        <v>42</v>
      </c>
      <c r="C12" s="12" t="s">
        <v>43</v>
      </c>
      <c r="D12" s="11"/>
      <c r="E12" s="11"/>
      <c r="F12" s="9" t="s">
        <v>19</v>
      </c>
      <c r="G12" s="13">
        <f>G10*0.3</f>
        <v>179.4</v>
      </c>
      <c r="H12" s="13">
        <f t="shared" ref="H12:H15" si="2">G12*0.9</f>
        <v>161.46</v>
      </c>
      <c r="I12" s="13">
        <f>I11</f>
        <v>145</v>
      </c>
      <c r="J12" s="13">
        <f>J11</f>
        <v>116</v>
      </c>
      <c r="K12" s="18"/>
      <c r="L12" s="19" t="s">
        <v>33</v>
      </c>
    </row>
    <row r="13" customFormat="1" ht="42" customHeight="1" spans="1:12">
      <c r="A13" s="9"/>
      <c r="B13" s="10" t="s">
        <v>44</v>
      </c>
      <c r="C13" s="12" t="s">
        <v>45</v>
      </c>
      <c r="D13" s="11"/>
      <c r="E13" s="11"/>
      <c r="F13" s="9" t="s">
        <v>19</v>
      </c>
      <c r="G13" s="9">
        <v>60</v>
      </c>
      <c r="H13" s="9">
        <f t="shared" si="2"/>
        <v>54</v>
      </c>
      <c r="I13" s="9">
        <f>ROUND(I10*0.1,0)</f>
        <v>48</v>
      </c>
      <c r="J13" s="9">
        <f>ROUND(J10*0.1,0)</f>
        <v>39</v>
      </c>
      <c r="K13" s="18"/>
      <c r="L13" s="19" t="s">
        <v>21</v>
      </c>
    </row>
    <row r="14" customFormat="1" ht="66" customHeight="1" spans="1:12">
      <c r="A14" s="9">
        <v>5</v>
      </c>
      <c r="B14" s="10" t="s">
        <v>46</v>
      </c>
      <c r="C14" s="12" t="s">
        <v>47</v>
      </c>
      <c r="D14" s="11" t="s">
        <v>48</v>
      </c>
      <c r="E14" s="11" t="s">
        <v>49</v>
      </c>
      <c r="F14" s="9" t="s">
        <v>19</v>
      </c>
      <c r="G14" s="9">
        <v>420</v>
      </c>
      <c r="H14" s="9">
        <f t="shared" si="2"/>
        <v>378</v>
      </c>
      <c r="I14" s="9">
        <f>ROUND(H14*0.9,0)</f>
        <v>340</v>
      </c>
      <c r="J14" s="9">
        <f>ROUND(I14*0.8,0)</f>
        <v>272</v>
      </c>
      <c r="K14" s="18"/>
      <c r="L14" s="19" t="s">
        <v>21</v>
      </c>
    </row>
    <row r="15" customFormat="1" ht="42" customHeight="1" spans="1:12">
      <c r="A15" s="9"/>
      <c r="B15" s="10" t="s">
        <v>50</v>
      </c>
      <c r="C15" s="12" t="s">
        <v>51</v>
      </c>
      <c r="D15" s="11"/>
      <c r="E15" s="11"/>
      <c r="F15" s="9" t="s">
        <v>19</v>
      </c>
      <c r="G15" s="9">
        <v>126</v>
      </c>
      <c r="H15" s="13">
        <f t="shared" si="2"/>
        <v>113.4</v>
      </c>
      <c r="I15" s="13">
        <f>ROUND(I14*0.3,0)</f>
        <v>102</v>
      </c>
      <c r="J15" s="13">
        <f>ROUND(J14*0.3,0)</f>
        <v>82</v>
      </c>
      <c r="K15" s="18"/>
      <c r="L15" s="19" t="s">
        <v>33</v>
      </c>
    </row>
    <row r="16" customFormat="1" ht="42" customHeight="1" spans="1:12">
      <c r="A16" s="9"/>
      <c r="B16" s="10" t="s">
        <v>52</v>
      </c>
      <c r="C16" s="12" t="s">
        <v>53</v>
      </c>
      <c r="D16" s="11"/>
      <c r="E16" s="11"/>
      <c r="F16" s="9" t="s">
        <v>19</v>
      </c>
      <c r="G16" s="9">
        <v>126</v>
      </c>
      <c r="H16" s="13">
        <f>H14*0.3</f>
        <v>113.4</v>
      </c>
      <c r="I16" s="13">
        <v>102</v>
      </c>
      <c r="J16" s="13">
        <v>82</v>
      </c>
      <c r="K16" s="18"/>
      <c r="L16" s="19" t="s">
        <v>33</v>
      </c>
    </row>
    <row r="17" customFormat="1" ht="81" customHeight="1" spans="1:12">
      <c r="A17" s="9">
        <v>6</v>
      </c>
      <c r="B17" s="10" t="s">
        <v>54</v>
      </c>
      <c r="C17" s="12" t="s">
        <v>55</v>
      </c>
      <c r="D17" s="11" t="s">
        <v>56</v>
      </c>
      <c r="E17" s="11" t="s">
        <v>57</v>
      </c>
      <c r="F17" s="9" t="s">
        <v>19</v>
      </c>
      <c r="G17" s="9">
        <v>1132</v>
      </c>
      <c r="H17" s="13">
        <f>ROUND(G17*0.9,0)</f>
        <v>1019</v>
      </c>
      <c r="I17" s="13">
        <f>ROUND(H17*0.9,0)</f>
        <v>917</v>
      </c>
      <c r="J17" s="13">
        <f>ROUND(I17*0.8,0)</f>
        <v>734</v>
      </c>
      <c r="K17" s="18" t="s">
        <v>58</v>
      </c>
      <c r="L17" s="19" t="s">
        <v>21</v>
      </c>
    </row>
    <row r="18" customFormat="1" ht="33" customHeight="1" spans="1:12">
      <c r="A18" s="9"/>
      <c r="B18" s="10" t="s">
        <v>59</v>
      </c>
      <c r="C18" s="12" t="s">
        <v>60</v>
      </c>
      <c r="D18" s="11"/>
      <c r="E18" s="11"/>
      <c r="F18" s="9" t="s">
        <v>19</v>
      </c>
      <c r="G18" s="9">
        <v>340</v>
      </c>
      <c r="H18" s="13">
        <f>H17*0.3</f>
        <v>305.7</v>
      </c>
      <c r="I18" s="13">
        <f>ROUND(I17*0.3,0)</f>
        <v>275</v>
      </c>
      <c r="J18" s="13">
        <f>ROUND(J17*0.3,0)</f>
        <v>220</v>
      </c>
      <c r="K18" s="18"/>
      <c r="L18" s="19" t="s">
        <v>33</v>
      </c>
    </row>
    <row r="19" customFormat="1" ht="33" customHeight="1" spans="1:12">
      <c r="A19" s="9"/>
      <c r="B19" s="10" t="s">
        <v>61</v>
      </c>
      <c r="C19" s="12" t="s">
        <v>62</v>
      </c>
      <c r="D19" s="11"/>
      <c r="E19" s="11"/>
      <c r="F19" s="9" t="s">
        <v>19</v>
      </c>
      <c r="G19" s="9">
        <v>340</v>
      </c>
      <c r="H19" s="13">
        <f t="shared" ref="H19:H30" si="3">G19*0.9</f>
        <v>306</v>
      </c>
      <c r="I19" s="13">
        <f>I18</f>
        <v>275</v>
      </c>
      <c r="J19" s="13">
        <f>J18</f>
        <v>220</v>
      </c>
      <c r="K19" s="18"/>
      <c r="L19" s="19" t="s">
        <v>33</v>
      </c>
    </row>
    <row r="20" customFormat="1" ht="33" customHeight="1" spans="1:12">
      <c r="A20" s="9"/>
      <c r="B20" s="10" t="s">
        <v>63</v>
      </c>
      <c r="C20" s="12" t="s">
        <v>64</v>
      </c>
      <c r="D20" s="11"/>
      <c r="E20" s="11"/>
      <c r="F20" s="9" t="s">
        <v>19</v>
      </c>
      <c r="G20" s="9">
        <v>340</v>
      </c>
      <c r="H20" s="13">
        <f t="shared" si="3"/>
        <v>306</v>
      </c>
      <c r="I20" s="13">
        <f>I19</f>
        <v>275</v>
      </c>
      <c r="J20" s="13">
        <f>J19</f>
        <v>220</v>
      </c>
      <c r="K20" s="18"/>
      <c r="L20" s="19" t="s">
        <v>21</v>
      </c>
    </row>
    <row r="21" customFormat="1" ht="86" customHeight="1" spans="1:12">
      <c r="A21" s="9">
        <v>7</v>
      </c>
      <c r="B21" s="10" t="s">
        <v>65</v>
      </c>
      <c r="C21" s="9" t="s">
        <v>66</v>
      </c>
      <c r="D21" s="11" t="s">
        <v>67</v>
      </c>
      <c r="E21" s="11" t="s">
        <v>68</v>
      </c>
      <c r="F21" s="9" t="s">
        <v>19</v>
      </c>
      <c r="G21" s="9">
        <v>1200</v>
      </c>
      <c r="H21" s="9">
        <f t="shared" si="3"/>
        <v>1080</v>
      </c>
      <c r="I21" s="9">
        <f>ROUND(H21*0.9,0)</f>
        <v>972</v>
      </c>
      <c r="J21" s="9">
        <f>ROUND(I21*0.8,0)</f>
        <v>778</v>
      </c>
      <c r="K21" s="18" t="s">
        <v>58</v>
      </c>
      <c r="L21" s="19" t="s">
        <v>21</v>
      </c>
    </row>
    <row r="22" customFormat="1" ht="36" customHeight="1" spans="1:12">
      <c r="A22" s="9"/>
      <c r="B22" s="10" t="s">
        <v>69</v>
      </c>
      <c r="C22" s="9" t="s">
        <v>70</v>
      </c>
      <c r="D22" s="11"/>
      <c r="E22" s="11"/>
      <c r="F22" s="9" t="s">
        <v>19</v>
      </c>
      <c r="G22" s="9">
        <v>360</v>
      </c>
      <c r="H22" s="9">
        <f t="shared" si="3"/>
        <v>324</v>
      </c>
      <c r="I22" s="9">
        <f>ROUND(I21*0.3,0)</f>
        <v>292</v>
      </c>
      <c r="J22" s="9">
        <f>ROUND(J21*0.3,0)</f>
        <v>233</v>
      </c>
      <c r="K22" s="18"/>
      <c r="L22" s="19" t="s">
        <v>33</v>
      </c>
    </row>
    <row r="23" customFormat="1" ht="36" customHeight="1" spans="1:12">
      <c r="A23" s="9"/>
      <c r="B23" s="10" t="s">
        <v>71</v>
      </c>
      <c r="C23" s="9" t="s">
        <v>72</v>
      </c>
      <c r="D23" s="11"/>
      <c r="E23" s="11"/>
      <c r="F23" s="9" t="s">
        <v>19</v>
      </c>
      <c r="G23" s="9">
        <v>360</v>
      </c>
      <c r="H23" s="9">
        <f t="shared" si="3"/>
        <v>324</v>
      </c>
      <c r="I23" s="9">
        <f>I22</f>
        <v>292</v>
      </c>
      <c r="J23" s="9">
        <f>J22</f>
        <v>233</v>
      </c>
      <c r="K23" s="18"/>
      <c r="L23" s="19" t="s">
        <v>33</v>
      </c>
    </row>
    <row r="24" customFormat="1" ht="36" customHeight="1" spans="1:12">
      <c r="A24" s="9"/>
      <c r="B24" s="10" t="s">
        <v>73</v>
      </c>
      <c r="C24" s="9" t="s">
        <v>74</v>
      </c>
      <c r="D24" s="11"/>
      <c r="E24" s="11"/>
      <c r="F24" s="9" t="s">
        <v>19</v>
      </c>
      <c r="G24" s="9">
        <v>360</v>
      </c>
      <c r="H24" s="9">
        <f t="shared" si="3"/>
        <v>324</v>
      </c>
      <c r="I24" s="9">
        <f>I22</f>
        <v>292</v>
      </c>
      <c r="J24" s="9">
        <f>J22</f>
        <v>233</v>
      </c>
      <c r="K24" s="18"/>
      <c r="L24" s="19" t="s">
        <v>21</v>
      </c>
    </row>
    <row r="25" customFormat="1" ht="87" customHeight="1" spans="1:12">
      <c r="A25" s="9">
        <v>8</v>
      </c>
      <c r="B25" s="10" t="s">
        <v>75</v>
      </c>
      <c r="C25" s="12" t="s">
        <v>76</v>
      </c>
      <c r="D25" s="14" t="s">
        <v>77</v>
      </c>
      <c r="E25" s="14" t="s">
        <v>57</v>
      </c>
      <c r="F25" s="9" t="s">
        <v>19</v>
      </c>
      <c r="G25" s="9">
        <v>1300</v>
      </c>
      <c r="H25" s="9">
        <f t="shared" si="3"/>
        <v>1170</v>
      </c>
      <c r="I25" s="9">
        <f>ROUND(H25*0.9,0)</f>
        <v>1053</v>
      </c>
      <c r="J25" s="9">
        <f>ROUND(I25*0.8,0)</f>
        <v>842</v>
      </c>
      <c r="K25" s="18" t="s">
        <v>78</v>
      </c>
      <c r="L25" s="19" t="s">
        <v>21</v>
      </c>
    </row>
    <row r="26" customFormat="1" ht="32" customHeight="1" spans="1:12">
      <c r="A26" s="9"/>
      <c r="B26" s="10" t="s">
        <v>79</v>
      </c>
      <c r="C26" s="12" t="s">
        <v>80</v>
      </c>
      <c r="D26" s="14"/>
      <c r="E26" s="14"/>
      <c r="F26" s="9" t="s">
        <v>19</v>
      </c>
      <c r="G26" s="9">
        <v>390</v>
      </c>
      <c r="H26" s="9">
        <f t="shared" si="3"/>
        <v>351</v>
      </c>
      <c r="I26" s="9">
        <f>ROUND(I25*0.3,0)</f>
        <v>316</v>
      </c>
      <c r="J26" s="9">
        <f>ROUND(J25*0.3,0)</f>
        <v>253</v>
      </c>
      <c r="K26" s="18"/>
      <c r="L26" s="19" t="s">
        <v>33</v>
      </c>
    </row>
    <row r="27" customFormat="1" ht="32" customHeight="1" spans="1:12">
      <c r="A27" s="9"/>
      <c r="B27" s="10" t="s">
        <v>81</v>
      </c>
      <c r="C27" s="12" t="s">
        <v>82</v>
      </c>
      <c r="D27" s="14"/>
      <c r="E27" s="14"/>
      <c r="F27" s="9" t="s">
        <v>19</v>
      </c>
      <c r="G27" s="9">
        <v>390</v>
      </c>
      <c r="H27" s="9">
        <f t="shared" si="3"/>
        <v>351</v>
      </c>
      <c r="I27" s="9">
        <f>I26</f>
        <v>316</v>
      </c>
      <c r="J27" s="9">
        <f>J26</f>
        <v>253</v>
      </c>
      <c r="K27" s="18"/>
      <c r="L27" s="19" t="s">
        <v>33</v>
      </c>
    </row>
    <row r="28" customFormat="1" ht="66" customHeight="1" spans="1:12">
      <c r="A28" s="9">
        <v>9</v>
      </c>
      <c r="B28" s="10" t="s">
        <v>83</v>
      </c>
      <c r="C28" s="15" t="s">
        <v>84</v>
      </c>
      <c r="D28" s="6" t="s">
        <v>85</v>
      </c>
      <c r="E28" s="6" t="s">
        <v>86</v>
      </c>
      <c r="F28" s="9" t="s">
        <v>19</v>
      </c>
      <c r="G28" s="9">
        <v>132</v>
      </c>
      <c r="H28" s="13">
        <f t="shared" si="3"/>
        <v>118.8</v>
      </c>
      <c r="I28" s="13">
        <f>ROUND(H28*0.9,0)</f>
        <v>107</v>
      </c>
      <c r="J28" s="13">
        <f>ROUND(I28*0.8,0)</f>
        <v>86</v>
      </c>
      <c r="K28" s="18"/>
      <c r="L28" s="19" t="s">
        <v>21</v>
      </c>
    </row>
    <row r="29" customFormat="1" ht="35" customHeight="1" spans="1:12">
      <c r="A29" s="9"/>
      <c r="B29" s="10" t="s">
        <v>87</v>
      </c>
      <c r="C29" s="15" t="s">
        <v>88</v>
      </c>
      <c r="D29" s="6"/>
      <c r="E29" s="6"/>
      <c r="F29" s="9" t="s">
        <v>19</v>
      </c>
      <c r="G29" s="9">
        <v>40</v>
      </c>
      <c r="H29" s="13">
        <f t="shared" si="3"/>
        <v>36</v>
      </c>
      <c r="I29" s="13">
        <f>ROUND(I28*0.3,0)</f>
        <v>32</v>
      </c>
      <c r="J29" s="13">
        <f>ROUND(J28*0.3,0)</f>
        <v>26</v>
      </c>
      <c r="K29" s="18"/>
      <c r="L29" s="19" t="s">
        <v>33</v>
      </c>
    </row>
    <row r="30" customFormat="1" ht="35" customHeight="1" spans="1:12">
      <c r="A30" s="9"/>
      <c r="B30" s="10" t="s">
        <v>89</v>
      </c>
      <c r="C30" s="15" t="s">
        <v>90</v>
      </c>
      <c r="D30" s="6"/>
      <c r="E30" s="6"/>
      <c r="F30" s="9" t="s">
        <v>19</v>
      </c>
      <c r="G30" s="9">
        <v>40</v>
      </c>
      <c r="H30" s="13">
        <f t="shared" si="3"/>
        <v>36</v>
      </c>
      <c r="I30" s="13">
        <f>I29</f>
        <v>32</v>
      </c>
      <c r="J30" s="13">
        <f>J29</f>
        <v>26</v>
      </c>
      <c r="K30" s="18"/>
      <c r="L30" s="19" t="s">
        <v>33</v>
      </c>
    </row>
    <row r="31" customFormat="1" ht="72" customHeight="1" spans="1:12">
      <c r="A31" s="9">
        <v>10</v>
      </c>
      <c r="B31" s="10" t="s">
        <v>91</v>
      </c>
      <c r="C31" s="9" t="s">
        <v>92</v>
      </c>
      <c r="D31" s="11" t="s">
        <v>93</v>
      </c>
      <c r="E31" s="14" t="s">
        <v>94</v>
      </c>
      <c r="F31" s="12" t="s">
        <v>95</v>
      </c>
      <c r="G31" s="12">
        <v>61</v>
      </c>
      <c r="H31" s="13">
        <f>ROUND(G31*0.9,0)</f>
        <v>55</v>
      </c>
      <c r="I31" s="13">
        <f>ROUND(H31*0.9,0)</f>
        <v>50</v>
      </c>
      <c r="J31" s="13">
        <f>ROUND(I31*0.8,0)</f>
        <v>40</v>
      </c>
      <c r="K31" s="18" t="s">
        <v>96</v>
      </c>
      <c r="L31" s="19" t="s">
        <v>21</v>
      </c>
    </row>
    <row r="37" customFormat="1" spans="3:12">
      <c r="C37" s="2"/>
      <c r="E37" s="16"/>
      <c r="F37" s="16"/>
      <c r="K37" s="3"/>
      <c r="L37" s="3"/>
    </row>
    <row r="38" customFormat="1" spans="3:12">
      <c r="C38" s="2"/>
      <c r="E38" s="16"/>
      <c r="F38" s="16"/>
      <c r="K38" s="3"/>
      <c r="L38" s="3"/>
    </row>
    <row r="39" customFormat="1" spans="3:12">
      <c r="C39" s="2"/>
      <c r="E39" s="16"/>
      <c r="F39" s="16"/>
      <c r="K39" s="3"/>
      <c r="L39" s="3"/>
    </row>
    <row r="40" customFormat="1" spans="3:12">
      <c r="C40" s="2"/>
      <c r="E40" s="16"/>
      <c r="F40" s="16"/>
      <c r="K40" s="3"/>
      <c r="L40" s="3"/>
    </row>
    <row r="41" customFormat="1" spans="3:12">
      <c r="C41" s="2"/>
      <c r="E41" s="16"/>
      <c r="F41" s="16"/>
      <c r="K41" s="3"/>
      <c r="L41" s="3"/>
    </row>
  </sheetData>
  <mergeCells count="10">
    <mergeCell ref="A1:K1"/>
    <mergeCell ref="A2:L2"/>
    <mergeCell ref="A3:L3"/>
    <mergeCell ref="A7:A9"/>
    <mergeCell ref="A10:A13"/>
    <mergeCell ref="A14:A16"/>
    <mergeCell ref="A17:A20"/>
    <mergeCell ref="A21:A24"/>
    <mergeCell ref="A25:A27"/>
    <mergeCell ref="A28:A30"/>
  </mergeCells>
  <printOptions horizontalCentered="1"/>
  <pageMargins left="0.393055555555556" right="0.393055555555556" top="0.786805555555556" bottom="0.786805555555556" header="0.393055555555556" footer="0.393055555555556"/>
  <pageSetup paperSize="9" scale="78" firstPageNumber="4" fitToHeight="0" orientation="landscape" useFirstPageNumber="1" horizontalDpi="600"/>
  <headerFooter>
    <oddFooter>&amp;C- &amp;P -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附件1新增麻醉类医疗服务价格项目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ASUS</cp:lastModifiedBy>
  <dcterms:created xsi:type="dcterms:W3CDTF">2024-10-28T03:05:00Z</dcterms:created>
  <dcterms:modified xsi:type="dcterms:W3CDTF">2025-11-26T03:35:45Z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905DF06E48C340A78F87007053646457_13</vt:lpwstr>
  </property>
</Properties>
</file>